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2 сессия\Реш. № 16 О внес. изм. в реш. о местном бюджете на 2025\"/>
    </mc:Choice>
  </mc:AlternateContent>
  <xr:revisionPtr revIDLastSave="0" documentId="8_{CB248D06-B60E-4056-9A87-39A7D2C4396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9" i="1" l="1"/>
  <c r="D67" i="1"/>
  <c r="D65" i="1"/>
  <c r="D62" i="1"/>
  <c r="D57" i="1"/>
  <c r="D55" i="1"/>
  <c r="D52" i="1"/>
  <c r="D51" i="1"/>
  <c r="D47" i="1"/>
  <c r="D45" i="1" s="1"/>
  <c r="D17" i="1" s="1"/>
  <c r="D46" i="1"/>
  <c r="D43" i="1"/>
  <c r="D40" i="1"/>
  <c r="D37" i="1"/>
  <c r="D34" i="1"/>
  <c r="D30" i="1"/>
  <c r="D28" i="1"/>
  <c r="D23" i="1"/>
  <c r="D19" i="1"/>
</calcChain>
</file>

<file path=xl/sharedStrings.xml><?xml version="1.0" encoding="utf-8"?>
<sst xmlns="http://schemas.openxmlformats.org/spreadsheetml/2006/main" count="159" uniqueCount="83">
  <si>
    <t xml:space="preserve">                                                                                                                 ПРИЛОЖЕНИЕ  № 4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</si>
  <si>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</si>
  <si>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</si>
  <si>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</si>
  <si>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  «ПРИЛОЖЕНИЕ  № 8</t>
  </si>
  <si>
    <t xml:space="preserve">                                                                                                                  образования Северский район</t>
  </si>
  <si>
    <t xml:space="preserve">                                                                                                                    от 19 декабря 2024 года № 523</t>
  </si>
  <si>
    <t>Распределение бюджетных ассигнований по разделам и подразделам классификации расходов бюджетов на 2025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</si>
  <si>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</si>
  <si>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</si>
  <si>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</si>
  <si>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</si>
  <si>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</si>
  <si>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</si>
  <si>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</si>
  <si>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</si>
  <si>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</si>
  <si>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</si>
  <si>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муниципального образования </t>
  </si>
  <si>
    <t>02</t>
  </si>
  <si>
    <t>Функционирование законодательных (представительных) органов государственной власти и местного самоуправления</t>
  </si>
  <si>
    <t>03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</si>
  <si>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</si>
  <si>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</si>
  <si>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</si>
  <si>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</si>
  <si>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</si>
  <si>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</si>
  <si>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</si>
  <si>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</si>
  <si>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</si>
  <si>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</si>
  <si>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</si>
  <si>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</si>
  <si>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</si>
  <si>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</si>
  <si>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</si>
  <si>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</si>
  <si>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</si>
  <si>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</si>
  <si>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</si>
  <si>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</si>
  <si>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</si>
  <si>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</si>
  <si>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</si>
  <si>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</si>
  <si>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</si>
  <si>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</si>
  <si>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</si>
  <si>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</si>
  <si>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</si>
  <si>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</si>
  <si>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</si>
  <si>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</si>
  <si>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</si>
  <si>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</si>
  <si>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</si>
  <si>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</si>
  <si>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</si>
  <si>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</si>
  <si>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</si>
  <si>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</si>
  <si>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</si>
  <si>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</si>
  <si>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</si>
  <si>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</si>
  <si>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</si>
  <si>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</si>
  <si>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</si>
  <si>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</si>
  <si>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</si>
  <si>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</si>
  <si>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</si>
  <si>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</si>
  <si>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</si>
  <si>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и муниципального долга </t>
  </si>
  <si>
    <t>Обслуживание внутреннего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</si>
  <si>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</si>
  <si>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</si>
  <si>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</t>
  </si>
  <si>
    <t>14</t>
  </si>
  <si>
    <t>».</t>
  </si>
  <si>
    <t xml:space="preserve">                                                                                                                   от 16 октября 2025 года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</si>
</sst>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" fontId="9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/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topLeftCell="A52" zoomScaleNormal="100" zoomScaleSheetLayoutView="100" zoomScalePageLayoutView="95" workbookViewId="0">
      <selection activeCell="A74" sqref="A74:D74"/>
    </sheetView>
  </sheetViews>
  <sheetFormatPr defaultColWidth="9.7109375" defaultRowHeight="13.9" customHeight="1" x14ac:dyDescent="0.25"/>
  <cols>
    <col min="1" max="1" width="83.42578125" customWidth="1"/>
    <col min="2" max="2" width="7.140625" style="7" customWidth="1"/>
    <col min="3" max="3" width="6.42578125" style="7" customWidth="1"/>
    <col min="4" max="4" width="13.5703125" style="8" customWidth="1"/>
    <col min="1023" max="1024" width="11.5703125" customWidth="1"/>
  </cols>
  <sheetData>
    <row r="1" spans="1:5" ht="18.75" x14ac:dyDescent="0.3">
      <c r="A1" s="6" t="s">
        <v>0</v>
      </c>
      <c r="B1" s="6"/>
      <c r="C1" s="6"/>
      <c r="D1" s="6"/>
      <c r="E1" s="10"/>
    </row>
    <row r="2" spans="1:5" ht="18.75" x14ac:dyDescent="0.3">
      <c r="A2" s="6" t="s">
        <v>1</v>
      </c>
      <c r="B2" s="6"/>
      <c r="C2" s="6"/>
      <c r="D2" s="6"/>
      <c r="E2" s="10"/>
    </row>
    <row r="3" spans="1:5" ht="18.75" x14ac:dyDescent="0.3">
      <c r="A3" s="6" t="s">
        <v>2</v>
      </c>
      <c r="B3" s="6"/>
      <c r="C3" s="6"/>
      <c r="D3" s="6"/>
      <c r="E3" s="10"/>
    </row>
    <row r="4" spans="1:5" ht="18.75" x14ac:dyDescent="0.3">
      <c r="A4" s="6" t="s">
        <v>3</v>
      </c>
      <c r="B4" s="6"/>
      <c r="C4" s="6"/>
      <c r="D4" s="6"/>
      <c r="E4" s="10"/>
    </row>
    <row r="5" spans="1:5" ht="19.7" customHeight="1" x14ac:dyDescent="0.3">
      <c r="A5" s="6" t="s">
        <v>82</v>
      </c>
      <c r="B5" s="6"/>
      <c r="C5" s="6"/>
      <c r="D5" s="6"/>
      <c r="E5" s="10"/>
    </row>
    <row r="6" spans="1:5" ht="18.75" x14ac:dyDescent="0.3">
      <c r="A6" s="9"/>
      <c r="B6" s="9"/>
      <c r="C6" s="9"/>
      <c r="D6" s="9"/>
      <c r="E6" s="10"/>
    </row>
    <row r="7" spans="1:5" ht="18.75" x14ac:dyDescent="0.3">
      <c r="A7" s="6" t="s">
        <v>4</v>
      </c>
      <c r="B7" s="6"/>
      <c r="C7" s="6"/>
      <c r="D7" s="6"/>
      <c r="E7" s="10"/>
    </row>
    <row r="8" spans="1:5" ht="15.75" x14ac:dyDescent="0.25">
      <c r="A8" s="6" t="s">
        <v>1</v>
      </c>
      <c r="B8" s="6"/>
      <c r="C8" s="6"/>
      <c r="D8" s="6"/>
      <c r="E8" s="11"/>
    </row>
    <row r="9" spans="1:5" ht="15.75" x14ac:dyDescent="0.25">
      <c r="A9" s="6" t="s">
        <v>5</v>
      </c>
      <c r="B9" s="6"/>
      <c r="C9" s="6"/>
      <c r="D9" s="6"/>
      <c r="E9" s="11"/>
    </row>
    <row r="10" spans="1:5" ht="15.75" x14ac:dyDescent="0.25">
      <c r="A10" s="6" t="s">
        <v>6</v>
      </c>
      <c r="B10" s="6"/>
      <c r="C10" s="6"/>
      <c r="D10" s="6"/>
      <c r="E10" s="11"/>
    </row>
    <row r="13" spans="1:5" ht="46.5" customHeight="1" x14ac:dyDescent="0.3">
      <c r="A13" s="5" t="s">
        <v>7</v>
      </c>
      <c r="B13" s="5"/>
      <c r="C13" s="5"/>
      <c r="D13" s="5"/>
    </row>
    <row r="14" spans="1:5" ht="15" x14ac:dyDescent="0.25">
      <c r="D14" s="12" t="s">
        <v>8</v>
      </c>
    </row>
    <row r="15" spans="1:5" ht="15" customHeight="1" x14ac:dyDescent="0.25">
      <c r="A15" s="4" t="s">
        <v>9</v>
      </c>
      <c r="B15" s="3" t="s">
        <v>10</v>
      </c>
      <c r="C15" s="3" t="s">
        <v>11</v>
      </c>
      <c r="D15" s="2" t="s">
        <v>12</v>
      </c>
    </row>
    <row r="16" spans="1:5" ht="15" x14ac:dyDescent="0.25">
      <c r="A16" s="4"/>
      <c r="B16" s="3"/>
      <c r="C16" s="3"/>
      <c r="D16" s="2"/>
    </row>
    <row r="17" spans="1:4" ht="27.4" customHeight="1" x14ac:dyDescent="0.25">
      <c r="A17" s="13" t="s">
        <v>13</v>
      </c>
      <c r="B17" s="14"/>
      <c r="C17" s="14"/>
      <c r="D17" s="15">
        <f>D19+D28+D30+D34+D45+D52+D57+D62+D67+D69+D40+D55+D43</f>
        <v>5363306.0999999987</v>
      </c>
    </row>
    <row r="18" spans="1:4" ht="18.95" customHeight="1" x14ac:dyDescent="0.25">
      <c r="A18" s="16" t="s">
        <v>14</v>
      </c>
      <c r="B18" s="17"/>
      <c r="C18" s="17"/>
      <c r="D18" s="15"/>
    </row>
    <row r="19" spans="1:4" ht="21.2" customHeight="1" x14ac:dyDescent="0.25">
      <c r="A19" s="13" t="s">
        <v>15</v>
      </c>
      <c r="B19" s="18" t="s">
        <v>16</v>
      </c>
      <c r="C19" s="18" t="s">
        <v>17</v>
      </c>
      <c r="D19" s="15">
        <f>D20+D21+D22+D23+D24+D25+D26+D27</f>
        <v>382673</v>
      </c>
    </row>
    <row r="20" spans="1:4" ht="19.7" customHeight="1" x14ac:dyDescent="0.25">
      <c r="A20" s="16" t="s">
        <v>18</v>
      </c>
      <c r="B20" s="19" t="s">
        <v>16</v>
      </c>
      <c r="C20" s="19" t="s">
        <v>19</v>
      </c>
      <c r="D20" s="20">
        <v>988.2</v>
      </c>
    </row>
    <row r="21" spans="1:4" ht="29.85" customHeight="1" x14ac:dyDescent="0.25">
      <c r="A21" s="16" t="s">
        <v>20</v>
      </c>
      <c r="B21" s="21" t="s">
        <v>16</v>
      </c>
      <c r="C21" s="21" t="s">
        <v>21</v>
      </c>
      <c r="D21" s="20">
        <v>7192.6</v>
      </c>
    </row>
    <row r="22" spans="1:4" ht="33.75" customHeight="1" x14ac:dyDescent="0.25">
      <c r="A22" s="22" t="s">
        <v>22</v>
      </c>
      <c r="B22" s="19" t="s">
        <v>16</v>
      </c>
      <c r="C22" s="19" t="s">
        <v>23</v>
      </c>
      <c r="D22" s="23">
        <v>159304.1</v>
      </c>
    </row>
    <row r="23" spans="1:4" ht="18.95" customHeight="1" x14ac:dyDescent="0.25">
      <c r="A23" s="16" t="s">
        <v>24</v>
      </c>
      <c r="B23" s="19" t="s">
        <v>16</v>
      </c>
      <c r="C23" s="19" t="s">
        <v>25</v>
      </c>
      <c r="D23" s="23">
        <f>9.3+0.8</f>
        <v>10.100000000000001</v>
      </c>
    </row>
    <row r="24" spans="1:4" ht="32.25" customHeight="1" x14ac:dyDescent="0.25">
      <c r="A24" s="16" t="s">
        <v>26</v>
      </c>
      <c r="B24" s="19" t="s">
        <v>16</v>
      </c>
      <c r="C24" s="19" t="s">
        <v>27</v>
      </c>
      <c r="D24" s="23">
        <v>46702.7</v>
      </c>
    </row>
    <row r="25" spans="1:4" ht="24.4" customHeight="1" x14ac:dyDescent="0.25">
      <c r="A25" s="24" t="s">
        <v>28</v>
      </c>
      <c r="B25" s="19" t="s">
        <v>16</v>
      </c>
      <c r="C25" s="19" t="s">
        <v>29</v>
      </c>
      <c r="D25" s="23">
        <v>6800</v>
      </c>
    </row>
    <row r="26" spans="1:4" ht="19.7" customHeight="1" x14ac:dyDescent="0.25">
      <c r="A26" s="16" t="s">
        <v>30</v>
      </c>
      <c r="B26" s="19" t="s">
        <v>16</v>
      </c>
      <c r="C26" s="19">
        <v>11</v>
      </c>
      <c r="D26" s="23">
        <v>6391.6</v>
      </c>
    </row>
    <row r="27" spans="1:4" ht="19.7" customHeight="1" x14ac:dyDescent="0.25">
      <c r="A27" s="16" t="s">
        <v>31</v>
      </c>
      <c r="B27" s="19" t="s">
        <v>16</v>
      </c>
      <c r="C27" s="19">
        <v>13</v>
      </c>
      <c r="D27" s="23">
        <v>155283.70000000001</v>
      </c>
    </row>
    <row r="28" spans="1:4" ht="19.7" customHeight="1" x14ac:dyDescent="0.25">
      <c r="A28" s="13" t="s">
        <v>32</v>
      </c>
      <c r="B28" s="18" t="s">
        <v>19</v>
      </c>
      <c r="C28" s="18" t="s">
        <v>17</v>
      </c>
      <c r="D28" s="15">
        <f>D29</f>
        <v>40.4</v>
      </c>
    </row>
    <row r="29" spans="1:4" ht="19.7" customHeight="1" x14ac:dyDescent="0.25">
      <c r="A29" s="16" t="s">
        <v>33</v>
      </c>
      <c r="B29" s="19" t="s">
        <v>19</v>
      </c>
      <c r="C29" s="19" t="s">
        <v>23</v>
      </c>
      <c r="D29" s="23">
        <v>40.4</v>
      </c>
    </row>
    <row r="30" spans="1:4" ht="19.7" customHeight="1" x14ac:dyDescent="0.25">
      <c r="A30" s="13" t="s">
        <v>34</v>
      </c>
      <c r="B30" s="18" t="s">
        <v>21</v>
      </c>
      <c r="C30" s="18" t="s">
        <v>17</v>
      </c>
      <c r="D30" s="15">
        <f>D31+D32+D33</f>
        <v>88714.9</v>
      </c>
    </row>
    <row r="31" spans="1:4" ht="20.45" customHeight="1" x14ac:dyDescent="0.25">
      <c r="A31" s="16" t="s">
        <v>35</v>
      </c>
      <c r="B31" s="19" t="s">
        <v>21</v>
      </c>
      <c r="C31" s="19" t="s">
        <v>36</v>
      </c>
      <c r="D31" s="23">
        <v>500</v>
      </c>
    </row>
    <row r="32" spans="1:4" ht="32.25" customHeight="1" x14ac:dyDescent="0.25">
      <c r="A32" s="16" t="s">
        <v>37</v>
      </c>
      <c r="B32" s="19" t="s">
        <v>21</v>
      </c>
      <c r="C32" s="19" t="s">
        <v>38</v>
      </c>
      <c r="D32" s="23">
        <v>87225.9</v>
      </c>
    </row>
    <row r="33" spans="1:4" ht="29.85" customHeight="1" x14ac:dyDescent="0.25">
      <c r="A33" s="16" t="s">
        <v>39</v>
      </c>
      <c r="B33" s="19" t="s">
        <v>21</v>
      </c>
      <c r="C33" s="19">
        <v>14</v>
      </c>
      <c r="D33" s="23">
        <v>989</v>
      </c>
    </row>
    <row r="34" spans="1:4" ht="17.25" customHeight="1" x14ac:dyDescent="0.25">
      <c r="A34" s="13" t="s">
        <v>40</v>
      </c>
      <c r="B34" s="18" t="s">
        <v>23</v>
      </c>
      <c r="C34" s="18" t="s">
        <v>17</v>
      </c>
      <c r="D34" s="15">
        <f>D35+D36+D37+D38+D39</f>
        <v>47684.100000000006</v>
      </c>
    </row>
    <row r="35" spans="1:4" ht="17.25" customHeight="1" x14ac:dyDescent="0.25">
      <c r="A35" s="16" t="s">
        <v>41</v>
      </c>
      <c r="B35" s="19" t="s">
        <v>23</v>
      </c>
      <c r="C35" s="19" t="s">
        <v>25</v>
      </c>
      <c r="D35" s="23">
        <v>9879.1</v>
      </c>
    </row>
    <row r="36" spans="1:4" ht="17.25" customHeight="1" x14ac:dyDescent="0.25">
      <c r="A36" s="16" t="s">
        <v>42</v>
      </c>
      <c r="B36" s="19" t="s">
        <v>23</v>
      </c>
      <c r="C36" s="19" t="s">
        <v>43</v>
      </c>
      <c r="D36" s="23">
        <v>6477.8</v>
      </c>
    </row>
    <row r="37" spans="1:4" ht="17.25" customHeight="1" x14ac:dyDescent="0.25">
      <c r="A37" s="16" t="s">
        <v>44</v>
      </c>
      <c r="B37" s="19" t="s">
        <v>23</v>
      </c>
      <c r="C37" s="19" t="s">
        <v>36</v>
      </c>
      <c r="D37" s="23">
        <f>3931+2371.1</f>
        <v>6302.1</v>
      </c>
    </row>
    <row r="38" spans="1:4" ht="17.25" customHeight="1" x14ac:dyDescent="0.25">
      <c r="A38" s="16" t="s">
        <v>45</v>
      </c>
      <c r="B38" s="19" t="s">
        <v>23</v>
      </c>
      <c r="C38" s="19">
        <v>10</v>
      </c>
      <c r="D38" s="23">
        <v>15195.9</v>
      </c>
    </row>
    <row r="39" spans="1:4" ht="17.25" customHeight="1" x14ac:dyDescent="0.25">
      <c r="A39" s="16" t="s">
        <v>46</v>
      </c>
      <c r="B39" s="19" t="s">
        <v>23</v>
      </c>
      <c r="C39" s="19">
        <v>12</v>
      </c>
      <c r="D39" s="23">
        <v>9829.2000000000007</v>
      </c>
    </row>
    <row r="40" spans="1:4" ht="19.7" customHeight="1" x14ac:dyDescent="0.25">
      <c r="A40" s="13" t="s">
        <v>47</v>
      </c>
      <c r="B40" s="18" t="s">
        <v>25</v>
      </c>
      <c r="C40" s="18" t="s">
        <v>17</v>
      </c>
      <c r="D40" s="15">
        <f>D42+D41</f>
        <v>232185.60000000001</v>
      </c>
    </row>
    <row r="41" spans="1:4" ht="19.7" customHeight="1" x14ac:dyDescent="0.25">
      <c r="A41" s="16" t="s">
        <v>48</v>
      </c>
      <c r="B41" s="19" t="s">
        <v>25</v>
      </c>
      <c r="C41" s="19" t="s">
        <v>19</v>
      </c>
      <c r="D41" s="23">
        <v>224306.6</v>
      </c>
    </row>
    <row r="42" spans="1:4" ht="19.7" customHeight="1" x14ac:dyDescent="0.25">
      <c r="A42" s="16" t="s">
        <v>49</v>
      </c>
      <c r="B42" s="19" t="s">
        <v>25</v>
      </c>
      <c r="C42" s="19" t="s">
        <v>21</v>
      </c>
      <c r="D42" s="23">
        <v>7879</v>
      </c>
    </row>
    <row r="43" spans="1:4" s="25" customFormat="1" ht="19.7" customHeight="1" x14ac:dyDescent="0.25">
      <c r="A43" s="13" t="s">
        <v>50</v>
      </c>
      <c r="B43" s="18" t="s">
        <v>27</v>
      </c>
      <c r="C43" s="18" t="s">
        <v>17</v>
      </c>
      <c r="D43" s="15">
        <f>D44</f>
        <v>51693.3</v>
      </c>
    </row>
    <row r="44" spans="1:4" ht="19.7" customHeight="1" x14ac:dyDescent="0.25">
      <c r="A44" s="16" t="s">
        <v>51</v>
      </c>
      <c r="B44" s="19" t="s">
        <v>27</v>
      </c>
      <c r="C44" s="19" t="s">
        <v>25</v>
      </c>
      <c r="D44" s="23">
        <v>51693.3</v>
      </c>
    </row>
    <row r="45" spans="1:4" ht="19.7" customHeight="1" x14ac:dyDescent="0.25">
      <c r="A45" s="13" t="s">
        <v>52</v>
      </c>
      <c r="B45" s="18" t="s">
        <v>29</v>
      </c>
      <c r="C45" s="18" t="s">
        <v>17</v>
      </c>
      <c r="D45" s="15">
        <f>SUM(D46:D51)</f>
        <v>3762793.6</v>
      </c>
    </row>
    <row r="46" spans="1:4" ht="19.7" customHeight="1" x14ac:dyDescent="0.25">
      <c r="A46" s="16" t="s">
        <v>53</v>
      </c>
      <c r="B46" s="19" t="s">
        <v>29</v>
      </c>
      <c r="C46" s="19" t="s">
        <v>16</v>
      </c>
      <c r="D46" s="23">
        <f>1200815.7-921.8</f>
        <v>1199893.8999999999</v>
      </c>
    </row>
    <row r="47" spans="1:4" ht="19.7" customHeight="1" x14ac:dyDescent="0.25">
      <c r="A47" s="16" t="s">
        <v>54</v>
      </c>
      <c r="B47" s="19" t="s">
        <v>29</v>
      </c>
      <c r="C47" s="19" t="s">
        <v>19</v>
      </c>
      <c r="D47" s="23">
        <f>2031283-201.6</f>
        <v>2031081.4</v>
      </c>
    </row>
    <row r="48" spans="1:4" ht="19.7" customHeight="1" x14ac:dyDescent="0.25">
      <c r="A48" s="16" t="s">
        <v>55</v>
      </c>
      <c r="B48" s="19" t="s">
        <v>29</v>
      </c>
      <c r="C48" s="19" t="s">
        <v>21</v>
      </c>
      <c r="D48" s="23">
        <v>250773.1</v>
      </c>
    </row>
    <row r="49" spans="1:4" ht="19.7" customHeight="1" x14ac:dyDescent="0.25">
      <c r="A49" s="16" t="s">
        <v>56</v>
      </c>
      <c r="B49" s="19" t="s">
        <v>29</v>
      </c>
      <c r="C49" s="19" t="s">
        <v>25</v>
      </c>
      <c r="D49" s="23">
        <v>200</v>
      </c>
    </row>
    <row r="50" spans="1:4" ht="18.95" customHeight="1" x14ac:dyDescent="0.25">
      <c r="A50" s="16" t="s">
        <v>57</v>
      </c>
      <c r="B50" s="19" t="s">
        <v>29</v>
      </c>
      <c r="C50" s="19" t="s">
        <v>29</v>
      </c>
      <c r="D50" s="23">
        <v>18586.7</v>
      </c>
    </row>
    <row r="51" spans="1:4" ht="18.95" customHeight="1" x14ac:dyDescent="0.25">
      <c r="A51" s="16" t="s">
        <v>58</v>
      </c>
      <c r="B51" s="19" t="s">
        <v>29</v>
      </c>
      <c r="C51" s="19" t="s">
        <v>36</v>
      </c>
      <c r="D51" s="23">
        <f>262458.5+921.8-200-921.8</f>
        <v>262258.5</v>
      </c>
    </row>
    <row r="52" spans="1:4" ht="18.95" customHeight="1" x14ac:dyDescent="0.25">
      <c r="A52" s="13" t="s">
        <v>59</v>
      </c>
      <c r="B52" s="18" t="s">
        <v>43</v>
      </c>
      <c r="C52" s="18" t="s">
        <v>17</v>
      </c>
      <c r="D52" s="15">
        <f>SUM(D53:D54)</f>
        <v>133948.70000000001</v>
      </c>
    </row>
    <row r="53" spans="1:4" ht="18" customHeight="1" x14ac:dyDescent="0.25">
      <c r="A53" s="16" t="s">
        <v>60</v>
      </c>
      <c r="B53" s="19" t="s">
        <v>43</v>
      </c>
      <c r="C53" s="19" t="s">
        <v>16</v>
      </c>
      <c r="D53" s="23">
        <v>84112.2</v>
      </c>
    </row>
    <row r="54" spans="1:4" ht="18" customHeight="1" x14ac:dyDescent="0.25">
      <c r="A54" s="16" t="s">
        <v>61</v>
      </c>
      <c r="B54" s="19" t="s">
        <v>43</v>
      </c>
      <c r="C54" s="19" t="s">
        <v>23</v>
      </c>
      <c r="D54" s="23">
        <v>49836.5</v>
      </c>
    </row>
    <row r="55" spans="1:4" s="25" customFormat="1" ht="18" customHeight="1" x14ac:dyDescent="0.25">
      <c r="A55" s="13" t="s">
        <v>62</v>
      </c>
      <c r="B55" s="18" t="s">
        <v>36</v>
      </c>
      <c r="C55" s="18" t="s">
        <v>17</v>
      </c>
      <c r="D55" s="15">
        <f>D56</f>
        <v>40385.599999999999</v>
      </c>
    </row>
    <row r="56" spans="1:4" ht="18" customHeight="1" x14ac:dyDescent="0.25">
      <c r="A56" s="16" t="s">
        <v>63</v>
      </c>
      <c r="B56" s="19" t="s">
        <v>36</v>
      </c>
      <c r="C56" s="19" t="s">
        <v>19</v>
      </c>
      <c r="D56" s="23">
        <v>40385.599999999999</v>
      </c>
    </row>
    <row r="57" spans="1:4" ht="18" customHeight="1" x14ac:dyDescent="0.25">
      <c r="A57" s="13" t="s">
        <v>64</v>
      </c>
      <c r="B57" s="18">
        <v>10</v>
      </c>
      <c r="C57" s="18" t="s">
        <v>17</v>
      </c>
      <c r="D57" s="15">
        <f>SUM(D58:D61)</f>
        <v>339784.10000000003</v>
      </c>
    </row>
    <row r="58" spans="1:4" ht="18" customHeight="1" x14ac:dyDescent="0.25">
      <c r="A58" s="16" t="s">
        <v>65</v>
      </c>
      <c r="B58" s="19">
        <v>10</v>
      </c>
      <c r="C58" s="19" t="s">
        <v>16</v>
      </c>
      <c r="D58" s="23">
        <v>13776.8</v>
      </c>
    </row>
    <row r="59" spans="1:4" ht="18" customHeight="1" x14ac:dyDescent="0.25">
      <c r="A59" s="16" t="s">
        <v>66</v>
      </c>
      <c r="B59" s="19">
        <v>10</v>
      </c>
      <c r="C59" s="19" t="s">
        <v>21</v>
      </c>
      <c r="D59" s="23">
        <v>58035.5</v>
      </c>
    </row>
    <row r="60" spans="1:4" ht="18" customHeight="1" x14ac:dyDescent="0.25">
      <c r="A60" s="16" t="s">
        <v>67</v>
      </c>
      <c r="B60" s="19">
        <v>10</v>
      </c>
      <c r="C60" s="19" t="s">
        <v>23</v>
      </c>
      <c r="D60" s="23">
        <v>253892.6</v>
      </c>
    </row>
    <row r="61" spans="1:4" ht="18" customHeight="1" x14ac:dyDescent="0.25">
      <c r="A61" s="16" t="s">
        <v>68</v>
      </c>
      <c r="B61" s="19">
        <v>10</v>
      </c>
      <c r="C61" s="19" t="s">
        <v>27</v>
      </c>
      <c r="D61" s="23">
        <v>14079.2</v>
      </c>
    </row>
    <row r="62" spans="1:4" ht="18" customHeight="1" x14ac:dyDescent="0.25">
      <c r="A62" s="13" t="s">
        <v>69</v>
      </c>
      <c r="B62" s="18">
        <v>11</v>
      </c>
      <c r="C62" s="18" t="s">
        <v>17</v>
      </c>
      <c r="D62" s="15">
        <f>SUM(D63:D66)</f>
        <v>244138.5</v>
      </c>
    </row>
    <row r="63" spans="1:4" ht="18" customHeight="1" x14ac:dyDescent="0.25">
      <c r="A63" s="16" t="s">
        <v>70</v>
      </c>
      <c r="B63" s="19">
        <v>11</v>
      </c>
      <c r="C63" s="19" t="s">
        <v>16</v>
      </c>
      <c r="D63" s="23">
        <v>2305.4</v>
      </c>
    </row>
    <row r="64" spans="1:4" ht="18" customHeight="1" x14ac:dyDescent="0.25">
      <c r="A64" s="16" t="s">
        <v>71</v>
      </c>
      <c r="B64" s="19">
        <v>11</v>
      </c>
      <c r="C64" s="19" t="s">
        <v>19</v>
      </c>
      <c r="D64" s="23">
        <v>6605.5</v>
      </c>
    </row>
    <row r="65" spans="1:4" ht="18" customHeight="1" x14ac:dyDescent="0.25">
      <c r="A65" s="16" t="s">
        <v>72</v>
      </c>
      <c r="B65" s="19" t="s">
        <v>73</v>
      </c>
      <c r="C65" s="19" t="s">
        <v>21</v>
      </c>
      <c r="D65" s="23">
        <f>227570.4+201.6</f>
        <v>227772</v>
      </c>
    </row>
    <row r="66" spans="1:4" ht="18" customHeight="1" x14ac:dyDescent="0.25">
      <c r="A66" s="16" t="s">
        <v>74</v>
      </c>
      <c r="B66" s="19">
        <v>11</v>
      </c>
      <c r="C66" s="19" t="s">
        <v>25</v>
      </c>
      <c r="D66" s="23">
        <v>7455.6</v>
      </c>
    </row>
    <row r="67" spans="1:4" ht="18" customHeight="1" x14ac:dyDescent="0.25">
      <c r="A67" s="13" t="s">
        <v>75</v>
      </c>
      <c r="B67" s="18">
        <v>13</v>
      </c>
      <c r="C67" s="18" t="s">
        <v>17</v>
      </c>
      <c r="D67" s="15">
        <f>D68</f>
        <v>50</v>
      </c>
    </row>
    <row r="68" spans="1:4" ht="18" customHeight="1" x14ac:dyDescent="0.25">
      <c r="A68" s="16" t="s">
        <v>76</v>
      </c>
      <c r="B68" s="19">
        <v>13</v>
      </c>
      <c r="C68" s="19" t="s">
        <v>16</v>
      </c>
      <c r="D68" s="23">
        <v>50</v>
      </c>
    </row>
    <row r="69" spans="1:4" ht="30" customHeight="1" x14ac:dyDescent="0.25">
      <c r="A69" s="26" t="s">
        <v>77</v>
      </c>
      <c r="B69" s="18">
        <v>14</v>
      </c>
      <c r="C69" s="18" t="s">
        <v>17</v>
      </c>
      <c r="D69" s="15">
        <f>D70+D71</f>
        <v>39214.300000000003</v>
      </c>
    </row>
    <row r="70" spans="1:4" ht="33" customHeight="1" x14ac:dyDescent="0.25">
      <c r="A70" s="27" t="s">
        <v>78</v>
      </c>
      <c r="B70" s="19">
        <v>14</v>
      </c>
      <c r="C70" s="19" t="s">
        <v>16</v>
      </c>
      <c r="D70" s="23">
        <v>5000</v>
      </c>
    </row>
    <row r="71" spans="1:4" ht="28.35" customHeight="1" x14ac:dyDescent="0.25">
      <c r="A71" s="27" t="s">
        <v>79</v>
      </c>
      <c r="B71" s="19" t="s">
        <v>80</v>
      </c>
      <c r="C71" s="19" t="s">
        <v>21</v>
      </c>
      <c r="D71" s="23">
        <v>34214.300000000003</v>
      </c>
    </row>
    <row r="72" spans="1:4" s="28" customFormat="1" ht="18.75" x14ac:dyDescent="0.3">
      <c r="B72" s="29"/>
      <c r="C72" s="29"/>
      <c r="D72" s="30" t="s">
        <v>81</v>
      </c>
    </row>
    <row r="73" spans="1:4" ht="25.9" customHeight="1" x14ac:dyDescent="0.25"/>
    <row r="74" spans="1:4" s="31" customFormat="1" ht="18.75" x14ac:dyDescent="0.3">
      <c r="B74" s="32"/>
      <c r="C74" s="1"/>
      <c r="D74" s="1"/>
    </row>
    <row r="76" spans="1:4" ht="15" x14ac:dyDescent="0.25"/>
    <row r="1048574" ht="15" x14ac:dyDescent="0.25"/>
    <row r="1048575" ht="15" x14ac:dyDescent="0.25"/>
    <row r="1048576" ht="15" x14ac:dyDescent="0.25"/>
  </sheetData>
  <mergeCells count="15">
    <mergeCell ref="A15:A16"/>
    <mergeCell ref="B15:B16"/>
    <mergeCell ref="C15:C16"/>
    <mergeCell ref="D15:D16"/>
    <mergeCell ref="C74:D74"/>
    <mergeCell ref="A7:D7"/>
    <mergeCell ref="A8:D8"/>
    <mergeCell ref="A9:D9"/>
    <mergeCell ref="A10:D10"/>
    <mergeCell ref="A13:D13"/>
    <mergeCell ref="A1:D1"/>
    <mergeCell ref="A2:D2"/>
    <mergeCell ref="A3:D3"/>
    <mergeCell ref="A4:D4"/>
    <mergeCell ref="A5:D5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239</cp:revision>
  <cp:lastPrinted>2025-09-04T15:14:32Z</cp:lastPrinted>
  <dcterms:created xsi:type="dcterms:W3CDTF">2020-01-22T08:48:10Z</dcterms:created>
  <dcterms:modified xsi:type="dcterms:W3CDTF">2025-10-16T09:57:12Z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